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uardo\Desktop\PROJETOS 2025\HOSPITAL\licitação etapa 1\"/>
    </mc:Choice>
  </mc:AlternateContent>
  <bookViews>
    <workbookView xWindow="0" yWindow="0" windowWidth="28800" windowHeight="12180"/>
  </bookViews>
  <sheets>
    <sheet name="Planilha1" sheetId="1" r:id="rId1"/>
  </sheets>
  <definedNames>
    <definedName name="TipoOrçamento">"BASE"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8" i="1" l="1"/>
  <c r="N58" i="1"/>
  <c r="M58" i="1"/>
  <c r="L58" i="1"/>
  <c r="K58" i="1"/>
  <c r="J58" i="1"/>
  <c r="I58" i="1"/>
  <c r="H58" i="1"/>
  <c r="G58" i="1"/>
  <c r="O56" i="1"/>
  <c r="N56" i="1"/>
  <c r="M56" i="1"/>
  <c r="L56" i="1"/>
  <c r="K56" i="1"/>
  <c r="J56" i="1"/>
  <c r="I56" i="1"/>
  <c r="H56" i="1"/>
  <c r="G56" i="1"/>
  <c r="F56" i="1"/>
  <c r="O54" i="1"/>
  <c r="N54" i="1"/>
  <c r="M54" i="1"/>
  <c r="L54" i="1"/>
  <c r="K54" i="1"/>
  <c r="J54" i="1"/>
  <c r="I54" i="1"/>
  <c r="H54" i="1"/>
  <c r="G54" i="1"/>
  <c r="F54" i="1"/>
  <c r="O52" i="1"/>
  <c r="N52" i="1"/>
  <c r="M52" i="1"/>
  <c r="L52" i="1"/>
  <c r="K52" i="1"/>
  <c r="J52" i="1"/>
  <c r="I52" i="1"/>
  <c r="H52" i="1"/>
  <c r="G52" i="1"/>
  <c r="F52" i="1"/>
  <c r="O50" i="1"/>
  <c r="N50" i="1"/>
  <c r="M50" i="1"/>
  <c r="L50" i="1"/>
  <c r="K50" i="1"/>
  <c r="J50" i="1"/>
  <c r="I50" i="1"/>
  <c r="H50" i="1"/>
  <c r="G50" i="1"/>
  <c r="F50" i="1"/>
  <c r="O48" i="1"/>
  <c r="N48" i="1"/>
  <c r="M48" i="1"/>
  <c r="L48" i="1"/>
  <c r="K48" i="1"/>
  <c r="J48" i="1"/>
  <c r="I48" i="1"/>
  <c r="H48" i="1"/>
  <c r="G48" i="1"/>
  <c r="F48" i="1"/>
  <c r="O46" i="1"/>
  <c r="N46" i="1"/>
  <c r="M46" i="1"/>
  <c r="L46" i="1"/>
  <c r="K46" i="1"/>
  <c r="J46" i="1"/>
  <c r="I46" i="1"/>
  <c r="H46" i="1"/>
  <c r="G46" i="1"/>
  <c r="F46" i="1"/>
  <c r="O44" i="1"/>
  <c r="N44" i="1"/>
  <c r="M44" i="1"/>
  <c r="L44" i="1"/>
  <c r="K44" i="1"/>
  <c r="J44" i="1"/>
  <c r="I44" i="1"/>
  <c r="H44" i="1"/>
  <c r="G44" i="1"/>
  <c r="F44" i="1"/>
  <c r="O42" i="1"/>
  <c r="N42" i="1"/>
  <c r="M42" i="1"/>
  <c r="L42" i="1"/>
  <c r="K42" i="1"/>
  <c r="J42" i="1"/>
  <c r="I42" i="1"/>
  <c r="H42" i="1"/>
  <c r="G42" i="1"/>
  <c r="F42" i="1"/>
  <c r="O40" i="1"/>
  <c r="N40" i="1"/>
  <c r="M40" i="1"/>
  <c r="L40" i="1"/>
  <c r="K40" i="1"/>
  <c r="J40" i="1"/>
  <c r="I40" i="1"/>
  <c r="H40" i="1"/>
  <c r="G40" i="1"/>
  <c r="F40" i="1"/>
  <c r="O38" i="1"/>
  <c r="N38" i="1"/>
  <c r="M38" i="1"/>
  <c r="L38" i="1"/>
  <c r="K38" i="1"/>
  <c r="J38" i="1"/>
  <c r="I38" i="1"/>
  <c r="H38" i="1"/>
  <c r="G38" i="1"/>
  <c r="F38" i="1"/>
  <c r="O36" i="1"/>
  <c r="N36" i="1"/>
  <c r="M36" i="1"/>
  <c r="L36" i="1"/>
  <c r="K36" i="1"/>
  <c r="J36" i="1"/>
  <c r="I36" i="1"/>
  <c r="H36" i="1"/>
  <c r="G36" i="1"/>
  <c r="F36" i="1"/>
  <c r="O34" i="1"/>
  <c r="N34" i="1"/>
  <c r="M34" i="1"/>
  <c r="L34" i="1"/>
  <c r="K34" i="1"/>
  <c r="J34" i="1"/>
  <c r="I34" i="1"/>
  <c r="H34" i="1"/>
  <c r="G34" i="1"/>
  <c r="F34" i="1"/>
  <c r="O32" i="1"/>
  <c r="N32" i="1"/>
  <c r="M32" i="1"/>
  <c r="L32" i="1"/>
  <c r="K32" i="1"/>
  <c r="J32" i="1"/>
  <c r="I32" i="1"/>
  <c r="H32" i="1"/>
  <c r="G32" i="1"/>
  <c r="F32" i="1"/>
  <c r="O30" i="1"/>
  <c r="N30" i="1"/>
  <c r="M30" i="1"/>
  <c r="L30" i="1"/>
  <c r="K30" i="1"/>
  <c r="J30" i="1"/>
  <c r="I30" i="1"/>
  <c r="H30" i="1"/>
  <c r="G30" i="1"/>
  <c r="F30" i="1"/>
  <c r="L28" i="1"/>
  <c r="K28" i="1"/>
  <c r="J28" i="1"/>
  <c r="I28" i="1"/>
  <c r="H28" i="1"/>
  <c r="O28" i="1" s="1"/>
  <c r="G28" i="1"/>
  <c r="N28" i="1" s="1"/>
  <c r="F28" i="1"/>
  <c r="L26" i="1"/>
  <c r="K26" i="1"/>
  <c r="J26" i="1"/>
  <c r="I26" i="1"/>
  <c r="N24" i="1"/>
  <c r="M24" i="1"/>
  <c r="L24" i="1"/>
  <c r="K24" i="1"/>
  <c r="J24" i="1"/>
  <c r="I24" i="1"/>
  <c r="H24" i="1"/>
  <c r="G24" i="1"/>
  <c r="O24" i="1" s="1"/>
  <c r="F24" i="1"/>
  <c r="N16" i="1"/>
  <c r="M12" i="1"/>
  <c r="M16" i="1"/>
  <c r="M20" i="1"/>
  <c r="M22" i="1"/>
  <c r="L22" i="1"/>
  <c r="K22" i="1"/>
  <c r="J22" i="1"/>
  <c r="I22" i="1"/>
  <c r="H22" i="1"/>
  <c r="G22" i="1"/>
  <c r="O22" i="1" s="1"/>
  <c r="F22" i="1"/>
  <c r="N22" i="1" s="1"/>
  <c r="L20" i="1"/>
  <c r="K20" i="1"/>
  <c r="J20" i="1"/>
  <c r="I20" i="1"/>
  <c r="H20" i="1"/>
  <c r="G20" i="1"/>
  <c r="O20" i="1" s="1"/>
  <c r="L18" i="1"/>
  <c r="N18" i="1" s="1"/>
  <c r="K18" i="1"/>
  <c r="M18" i="1" s="1"/>
  <c r="O18" i="1" s="1"/>
  <c r="J18" i="1"/>
  <c r="I18" i="1"/>
  <c r="H18" i="1"/>
  <c r="G18" i="1"/>
  <c r="L16" i="1"/>
  <c r="K16" i="1"/>
  <c r="J16" i="1"/>
  <c r="I16" i="1"/>
  <c r="G16" i="1"/>
  <c r="O16" i="1" s="1"/>
  <c r="F14" i="1"/>
  <c r="I14" i="1" s="1"/>
  <c r="L12" i="1"/>
  <c r="K12" i="1"/>
  <c r="I12" i="1"/>
  <c r="H12" i="1"/>
  <c r="E60" i="1"/>
  <c r="E27" i="1" s="1"/>
  <c r="I60" i="1" l="1"/>
  <c r="I59" i="1" s="1"/>
  <c r="M28" i="1"/>
  <c r="E45" i="1"/>
  <c r="E25" i="1"/>
  <c r="E51" i="1"/>
  <c r="E29" i="1"/>
  <c r="E53" i="1"/>
  <c r="E57" i="1"/>
  <c r="E11" i="1"/>
  <c r="E13" i="1"/>
  <c r="E15" i="1"/>
  <c r="E55" i="1"/>
  <c r="E9" i="1"/>
  <c r="E33" i="1"/>
  <c r="E35" i="1"/>
  <c r="E37" i="1"/>
  <c r="E39" i="1"/>
  <c r="E17" i="1"/>
  <c r="E41" i="1"/>
  <c r="E19" i="1"/>
  <c r="E43" i="1"/>
  <c r="E21" i="1"/>
  <c r="E23" i="1"/>
  <c r="E47" i="1"/>
  <c r="E49" i="1"/>
  <c r="M14" i="1"/>
  <c r="E31" i="1"/>
  <c r="L14" i="1"/>
  <c r="L60" i="1" s="1"/>
  <c r="L59" i="1" s="1"/>
  <c r="H26" i="1"/>
  <c r="G26" i="1"/>
  <c r="F26" i="1"/>
  <c r="F20" i="1"/>
  <c r="F18" i="1"/>
  <c r="F10" i="1"/>
  <c r="F12" i="1"/>
  <c r="G12" i="1"/>
  <c r="O12" i="1" s="1"/>
  <c r="G14" i="1"/>
  <c r="H14" i="1"/>
  <c r="H16" i="1"/>
  <c r="H60" i="1" l="1"/>
  <c r="H59" i="1" s="1"/>
  <c r="G60" i="1"/>
  <c r="G59" i="1" s="1"/>
  <c r="N12" i="1"/>
  <c r="F60" i="1"/>
  <c r="N20" i="1"/>
  <c r="M60" i="1"/>
  <c r="M59" i="1" s="1"/>
  <c r="J14" i="1"/>
  <c r="J60" i="1" s="1"/>
  <c r="J59" i="1" s="1"/>
  <c r="N14" i="1"/>
  <c r="K14" i="1"/>
  <c r="K60" i="1" s="1"/>
  <c r="K59" i="1" s="1"/>
  <c r="O14" i="1"/>
  <c r="N26" i="1"/>
  <c r="N60" i="1" s="1"/>
  <c r="N59" i="1" s="1"/>
  <c r="O26" i="1"/>
  <c r="M26" i="1"/>
  <c r="E59" i="1"/>
  <c r="J12" i="1"/>
  <c r="F5" i="1"/>
  <c r="F59" i="1" l="1"/>
  <c r="O60" i="1"/>
  <c r="O59" i="1" s="1"/>
</calcChain>
</file>

<file path=xl/sharedStrings.xml><?xml version="1.0" encoding="utf-8"?>
<sst xmlns="http://schemas.openxmlformats.org/spreadsheetml/2006/main" count="126" uniqueCount="77">
  <si>
    <t>CRONOGRAMA FÍSICO-FINANCEIRO</t>
  </si>
  <si>
    <t>PREFEITURA: LAGOA FORMOSA-MG</t>
  </si>
  <si>
    <t xml:space="preserve">VALOR DA OBRA: </t>
  </si>
  <si>
    <t>ITEM</t>
  </si>
  <si>
    <t>ETAPAS/DESCRIÇÃO</t>
  </si>
  <si>
    <t>FÍSICO/ FINANCEIRO</t>
  </si>
  <si>
    <t>TOTAL  ETAPAS</t>
  </si>
  <si>
    <t>MÊS 01</t>
  </si>
  <si>
    <t>MÊS 02</t>
  </si>
  <si>
    <t>MÊS 03</t>
  </si>
  <si>
    <t>Físico %</t>
  </si>
  <si>
    <t>Financeiro</t>
  </si>
  <si>
    <t>Financeiro %</t>
  </si>
  <si>
    <t>COBERTURA</t>
  </si>
  <si>
    <t>PINTURA</t>
  </si>
  <si>
    <t>TOTAL</t>
  </si>
  <si>
    <t>DATA: 08/04/2025</t>
  </si>
  <si>
    <t xml:space="preserve">SERVIÇOS PRELIMINARES </t>
  </si>
  <si>
    <t>1.1</t>
  </si>
  <si>
    <t>1.2</t>
  </si>
  <si>
    <t>1.3</t>
  </si>
  <si>
    <t>PRAZO DA OBRA: 03 MESES</t>
  </si>
  <si>
    <t>José Wilson Amorim - Prefeito Municipal</t>
  </si>
  <si>
    <t>Luana da Silva Cota - Engenheira Civil - CREA MG 219.786/D</t>
  </si>
  <si>
    <t>EDIFICAÇÃO</t>
  </si>
  <si>
    <t>1.2.1</t>
  </si>
  <si>
    <t>FUNDAÇÃO</t>
  </si>
  <si>
    <t>1.2.2</t>
  </si>
  <si>
    <t>CONTRAPISO</t>
  </si>
  <si>
    <t>1.2.3</t>
  </si>
  <si>
    <t>PILARES</t>
  </si>
  <si>
    <t>1.2.4</t>
  </si>
  <si>
    <t>VIGAS SUPERIORES</t>
  </si>
  <si>
    <t>1.2.5</t>
  </si>
  <si>
    <t>LAJE</t>
  </si>
  <si>
    <t>1.2.6</t>
  </si>
  <si>
    <t>1.2.7</t>
  </si>
  <si>
    <t>ESTRUTURAL</t>
  </si>
  <si>
    <t>VERGA E COTRAVERGA</t>
  </si>
  <si>
    <t>1.2.8</t>
  </si>
  <si>
    <t>RAMPA</t>
  </si>
  <si>
    <t>1.3.1</t>
  </si>
  <si>
    <t>ALVENARIA</t>
  </si>
  <si>
    <t>1.3.2</t>
  </si>
  <si>
    <t>1.3.3</t>
  </si>
  <si>
    <t>REVESTIMENTO</t>
  </si>
  <si>
    <t>ESQUADRIA</t>
  </si>
  <si>
    <t>BANCADAS</t>
  </si>
  <si>
    <t>DIVISÓRIAS</t>
  </si>
  <si>
    <t>ELÉTRICA</t>
  </si>
  <si>
    <t>1.3.4</t>
  </si>
  <si>
    <t>1.3.5</t>
  </si>
  <si>
    <t>1.3.6</t>
  </si>
  <si>
    <t>1.3.7</t>
  </si>
  <si>
    <t>1.3.8</t>
  </si>
  <si>
    <t>GASES MEDICINAIS</t>
  </si>
  <si>
    <t>1.3.9</t>
  </si>
  <si>
    <t>1.3.10</t>
  </si>
  <si>
    <t>HIDRAULICA</t>
  </si>
  <si>
    <t>1.3.11</t>
  </si>
  <si>
    <t>AR CONDICIONADO</t>
  </si>
  <si>
    <t>1.3.12</t>
  </si>
  <si>
    <t>INCENDIO</t>
  </si>
  <si>
    <t>1.3.13</t>
  </si>
  <si>
    <t>ACESSIBILIDADE</t>
  </si>
  <si>
    <t>1.3.14</t>
  </si>
  <si>
    <t>PAISAGISMO E LIMPEZA FINAL DA OBRA</t>
  </si>
  <si>
    <t>REDE DE TELECOMUNICAÇÃO E LÓGICA</t>
  </si>
  <si>
    <t>MÊS 04</t>
  </si>
  <si>
    <t>MÊS 05</t>
  </si>
  <si>
    <t>MÊS 06</t>
  </si>
  <si>
    <t>MÊS 07</t>
  </si>
  <si>
    <t>MÊS 08</t>
  </si>
  <si>
    <t>MÊS 09</t>
  </si>
  <si>
    <t>MÊS 10</t>
  </si>
  <si>
    <t>OBRA: Construção do Hospital Municipal de Lagoa Formosa - Etapa 1</t>
  </si>
  <si>
    <t>LOCAL:  Rua Coelho de Lima , Bairro Centro, Lagoa Formosa-MG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</si>
</sst>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&quot;R$&quot;\ #,##0.00"/>
    <numFmt numFmtId="165" formatCode="&quot;R$ &quot;#,##0.00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/>
    <xf numFmtId="10" fontId="3" fillId="0" borderId="0" xfId="0" applyNumberFormat="1" applyFont="1"/>
    <xf numFmtId="164" fontId="3" fillId="0" borderId="0" xfId="0" applyNumberFormat="1" applyFont="1"/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65" fontId="3" fillId="0" borderId="0" xfId="0" applyNumberFormat="1" applyFont="1"/>
    <xf numFmtId="0" fontId="0" fillId="3" borderId="0" xfId="0" applyFill="1"/>
    <xf numFmtId="10" fontId="3" fillId="3" borderId="0" xfId="0" applyNumberFormat="1" applyFont="1" applyFill="1"/>
    <xf numFmtId="164" fontId="3" fillId="3" borderId="0" xfId="0" applyNumberFormat="1" applyFont="1" applyFill="1"/>
    <xf numFmtId="0" fontId="5" fillId="3" borderId="6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165" fontId="7" fillId="2" borderId="11" xfId="0" applyNumberFormat="1" applyFont="1" applyFill="1" applyBorder="1" applyAlignment="1">
      <alignment vertical="top" wrapText="1"/>
    </xf>
    <xf numFmtId="0" fontId="0" fillId="2" borderId="6" xfId="0" applyFill="1" applyBorder="1" applyAlignment="1">
      <alignment wrapText="1"/>
    </xf>
    <xf numFmtId="0" fontId="0" fillId="2" borderId="6" xfId="0" applyFill="1" applyBorder="1"/>
    <xf numFmtId="0" fontId="4" fillId="0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164" fontId="4" fillId="2" borderId="6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6" xfId="0" applyFont="1" applyBorder="1"/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top" wrapText="1"/>
    </xf>
    <xf numFmtId="10" fontId="5" fillId="2" borderId="6" xfId="0" applyNumberFormat="1" applyFont="1" applyFill="1" applyBorder="1" applyAlignment="1">
      <alignment vertical="top" wrapText="1"/>
    </xf>
    <xf numFmtId="164" fontId="5" fillId="2" borderId="6" xfId="0" applyNumberFormat="1" applyFont="1" applyFill="1" applyBorder="1" applyAlignment="1">
      <alignment vertical="top" wrapText="1"/>
    </xf>
    <xf numFmtId="165" fontId="7" fillId="2" borderId="6" xfId="0" applyNumberFormat="1" applyFont="1" applyFill="1" applyBorder="1" applyAlignment="1">
      <alignment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10" fontId="5" fillId="3" borderId="6" xfId="0" applyNumberFormat="1" applyFont="1" applyFill="1" applyBorder="1" applyAlignment="1">
      <alignment vertical="top" wrapText="1"/>
    </xf>
    <xf numFmtId="164" fontId="5" fillId="3" borderId="6" xfId="0" applyNumberFormat="1" applyFont="1" applyFill="1" applyBorder="1" applyAlignment="1">
      <alignment vertical="top" wrapText="1"/>
    </xf>
    <xf numFmtId="165" fontId="7" fillId="3" borderId="6" xfId="0" applyNumberFormat="1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top" wrapText="1"/>
    </xf>
    <xf numFmtId="44" fontId="5" fillId="2" borderId="6" xfId="0" applyNumberFormat="1" applyFont="1" applyFill="1" applyBorder="1" applyAlignment="1">
      <alignment vertical="top" wrapText="1"/>
    </xf>
    <xf numFmtId="165" fontId="5" fillId="2" borderId="6" xfId="0" applyNumberFormat="1" applyFont="1" applyFill="1" applyBorder="1" applyAlignment="1">
      <alignment vertical="top" wrapText="1"/>
    </xf>
    <xf numFmtId="0" fontId="0" fillId="2" borderId="8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5" fontId="5" fillId="2" borderId="8" xfId="0" applyNumberFormat="1" applyFont="1" applyFill="1" applyBorder="1" applyAlignment="1">
      <alignment horizontal="center" vertical="top" wrapText="1"/>
    </xf>
    <xf numFmtId="165" fontId="5" fillId="2" borderId="4" xfId="0" applyNumberFormat="1" applyFont="1" applyFill="1" applyBorder="1" applyAlignment="1">
      <alignment horizontal="center" vertical="top" wrapText="1"/>
    </xf>
    <xf numFmtId="165" fontId="5" fillId="2" borderId="3" xfId="0" applyNumberFormat="1" applyFont="1" applyFill="1" applyBorder="1" applyAlignment="1">
      <alignment horizontal="center" vertical="top" wrapText="1"/>
    </xf>
    <xf numFmtId="165" fontId="5" fillId="2" borderId="7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center" vertical="top" wrapText="1"/>
    </xf>
    <xf numFmtId="165" fontId="5" fillId="2" borderId="5" xfId="0" applyNumberFormat="1" applyFont="1" applyFill="1" applyBorder="1" applyAlignment="1">
      <alignment horizontal="center" vertical="top" wrapText="1"/>
    </xf>
    <xf numFmtId="165" fontId="5" fillId="2" borderId="9" xfId="0" applyNumberFormat="1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5" fillId="2" borderId="2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Normal" xfId="0" builtinId="0"/>
  </cellStyles>
  <dxfs count="48">
    <dxf>
      <font>
        <condense val="0"/>
        <extend val="0"/>
      </font>
      <border>
        <top style="thin">
          <color indexed="64"/>
        </top>
      </border>
    </dxf>
    <dxf>
      <fill>
        <patternFill>
          <bgColor indexed="5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top/>
      </border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lor indexed="9"/>
      </font>
      <fill>
        <patternFill>
          <bgColor indexed="9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font>
        <condense val="0"/>
        <extend val="0"/>
      </font>
      <border>
        <top style="thin">
          <color indexed="64"/>
        </top>
      </border>
    </dxf>
    <dxf>
      <fill>
        <patternFill>
          <bgColor indexed="5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top/>
      </border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lor indexed="9"/>
      </font>
      <fill>
        <patternFill>
          <bgColor indexed="9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font>
        <condense val="0"/>
        <extend val="0"/>
      </font>
      <border>
        <top style="thin">
          <color indexed="64"/>
        </top>
      </border>
    </dxf>
    <dxf>
      <fill>
        <patternFill>
          <bgColor indexed="5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top/>
      </border>
    </dxf>
    <dxf>
      <border>
        <bottom style="thin">
          <color indexed="64"/>
        </bottom>
      </border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lor indexed="9"/>
      </font>
      <fill>
        <patternFill>
          <bgColor indexed="9"/>
        </patternFill>
      </fill>
    </dxf>
    <dxf>
      <font>
        <condense val="0"/>
        <extend val="0"/>
      </font>
      <border>
        <top style="thin">
          <color indexed="64"/>
        </top>
      </border>
    </dxf>
    <dxf>
      <fill>
        <patternFill>
          <bgColor indexed="5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top/>
      </border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lor indexed="9"/>
      </font>
      <fill>
        <patternFill>
          <bgColor indexed="9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65</xdr:row>
      <xdr:rowOff>171450</xdr:rowOff>
    </xdr:from>
    <xdr:to>
      <xdr:col>8</xdr:col>
      <xdr:colOff>0</xdr:colOff>
      <xdr:row>66</xdr:row>
      <xdr:rowOff>0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SpPr txBox="1">
          <a:spLocks noChangeArrowheads="1"/>
        </xdr:cNvSpPr>
      </xdr:nvSpPr>
      <xdr:spPr bwMode="auto">
        <a:xfrm>
          <a:off x="47625" y="11782425"/>
          <a:ext cx="125444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de Estado de Transportes e Obras Públicas  - SETOP - MG</a:t>
          </a: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Internet: www.transportes.mg.gov.br / E-mail: dco@transportes.mg.gov.br</a:t>
          </a: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Fone Geral: (31) 3239-0999 - Fax: (31) 3239-0899</a:t>
          </a: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Sede: Rua Manaus, nº 467 - Bairro Santa Efigênia - CEP 30150-350 - Belo Horizonte - MG</a:t>
          </a:r>
        </a:p>
      </xdr:txBody>
    </xdr:sp>
    <xdr:clientData/>
  </xdr:twoCellAnchor>
  <xdr:twoCellAnchor editAs="oneCell">
    <xdr:from>
      <xdr:col>0</xdr:col>
      <xdr:colOff>171450</xdr:colOff>
      <xdr:row>0</xdr:row>
      <xdr:rowOff>19050</xdr:rowOff>
    </xdr:from>
    <xdr:to>
      <xdr:col>6</xdr:col>
      <xdr:colOff>895350</xdr:colOff>
      <xdr:row>1</xdr:row>
      <xdr:rowOff>485775</xdr:rowOff>
    </xdr:to>
    <xdr:pic>
      <xdr:nvPicPr>
        <xdr:cNvPr id="6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415" b="11723"/>
        <a:stretch>
          <a:fillRect/>
        </a:stretch>
      </xdr:blipFill>
      <xdr:spPr bwMode="auto">
        <a:xfrm>
          <a:off x="171450" y="19050"/>
          <a:ext cx="76200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tabSelected="1" topLeftCell="A22" workbookViewId="0">
      <selection activeCell="Q9" sqref="Q9:Q60"/>
    </sheetView>
  </sheetViews>
  <sheetFormatPr defaultRowHeight="15" x14ac:dyDescent="0.25"/>
  <cols>
    <col min="2" max="2" width="5.7109375" customWidth="1"/>
    <col min="3" max="3" width="46.140625" customWidth="1"/>
    <col min="4" max="4" width="12.28515625" customWidth="1"/>
    <col min="5" max="5" width="14.7109375" customWidth="1"/>
    <col min="6" max="6" width="15.42578125" customWidth="1"/>
    <col min="7" max="7" width="13.85546875" customWidth="1"/>
    <col min="8" max="15" width="13" customWidth="1"/>
    <col min="17" max="17" width="13.85546875" customWidth="1"/>
  </cols>
  <sheetData>
    <row r="1" spans="1:17" ht="41.25" customHeight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9"/>
    </row>
    <row r="2" spans="1:17" ht="41.25" customHeight="1" x14ac:dyDescent="0.25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2"/>
    </row>
    <row r="3" spans="1:17" ht="0.75" customHeight="1" x14ac:dyDescent="0.25">
      <c r="A3" s="14"/>
      <c r="B3" s="14"/>
      <c r="C3" s="14"/>
      <c r="D3" s="13"/>
      <c r="E3" s="13"/>
      <c r="F3" s="14"/>
      <c r="G3" s="14"/>
      <c r="H3" s="14"/>
      <c r="I3" s="13"/>
      <c r="J3" s="13"/>
      <c r="K3" s="13"/>
      <c r="L3" s="13"/>
      <c r="M3" s="13"/>
      <c r="N3" s="13"/>
      <c r="O3" s="13"/>
    </row>
    <row r="4" spans="1:17" ht="15.75" customHeight="1" x14ac:dyDescent="0.25">
      <c r="A4" s="43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5"/>
      <c r="Q4" s="1"/>
    </row>
    <row r="5" spans="1:17" ht="15.75" customHeight="1" x14ac:dyDescent="0.25">
      <c r="A5" s="15" t="s">
        <v>1</v>
      </c>
      <c r="B5" s="15"/>
      <c r="C5" s="15"/>
      <c r="D5" s="16" t="s">
        <v>2</v>
      </c>
      <c r="E5" s="16"/>
      <c r="F5" s="17">
        <f>E60</f>
        <v>3584988.8299999996</v>
      </c>
      <c r="G5" s="17"/>
      <c r="H5" s="18"/>
      <c r="I5" s="19"/>
      <c r="J5" s="19"/>
      <c r="K5" s="19"/>
      <c r="L5" s="19"/>
      <c r="M5" s="19"/>
      <c r="N5" s="19"/>
      <c r="O5" s="19"/>
      <c r="Q5" s="1"/>
    </row>
    <row r="6" spans="1:17" ht="12.75" customHeight="1" x14ac:dyDescent="0.25">
      <c r="A6" s="15" t="s">
        <v>75</v>
      </c>
      <c r="B6" s="15"/>
      <c r="C6" s="15"/>
      <c r="D6" s="20" t="s">
        <v>76</v>
      </c>
      <c r="E6" s="20"/>
      <c r="F6" s="20"/>
      <c r="G6" s="20"/>
      <c r="H6" s="20"/>
      <c r="I6" s="19"/>
      <c r="J6" s="19"/>
      <c r="K6" s="19"/>
      <c r="L6" s="19"/>
      <c r="M6" s="19"/>
      <c r="N6" s="19"/>
      <c r="O6" s="19"/>
      <c r="Q6" s="1"/>
    </row>
    <row r="7" spans="1:17" ht="13.5" customHeight="1" x14ac:dyDescent="0.25">
      <c r="A7" s="15" t="s">
        <v>16</v>
      </c>
      <c r="B7" s="15"/>
      <c r="C7" s="15"/>
      <c r="D7" s="20" t="s">
        <v>21</v>
      </c>
      <c r="E7" s="20"/>
      <c r="F7" s="20"/>
      <c r="G7" s="20"/>
      <c r="H7" s="20"/>
      <c r="I7" s="21"/>
      <c r="J7" s="21"/>
      <c r="K7" s="21"/>
      <c r="L7" s="21"/>
      <c r="M7" s="22"/>
      <c r="N7" s="22"/>
      <c r="O7" s="22"/>
      <c r="Q7" s="1"/>
    </row>
    <row r="8" spans="1:17" ht="21.75" customHeight="1" x14ac:dyDescent="0.25">
      <c r="A8" s="19" t="s">
        <v>3</v>
      </c>
      <c r="B8" s="19"/>
      <c r="C8" s="23" t="s">
        <v>4</v>
      </c>
      <c r="D8" s="24" t="s">
        <v>5</v>
      </c>
      <c r="E8" s="24" t="s">
        <v>6</v>
      </c>
      <c r="F8" s="23" t="s">
        <v>7</v>
      </c>
      <c r="G8" s="23" t="s">
        <v>8</v>
      </c>
      <c r="H8" s="23" t="s">
        <v>9</v>
      </c>
      <c r="I8" s="23" t="s">
        <v>68</v>
      </c>
      <c r="J8" s="23" t="s">
        <v>69</v>
      </c>
      <c r="K8" s="23" t="s">
        <v>70</v>
      </c>
      <c r="L8" s="23" t="s">
        <v>71</v>
      </c>
      <c r="M8" s="23" t="s">
        <v>72</v>
      </c>
      <c r="N8" s="23" t="s">
        <v>73</v>
      </c>
      <c r="O8" s="23" t="s">
        <v>74</v>
      </c>
      <c r="Q8" s="1"/>
    </row>
    <row r="9" spans="1:17" x14ac:dyDescent="0.25">
      <c r="A9" s="4" t="s">
        <v>18</v>
      </c>
      <c r="B9" s="4"/>
      <c r="C9" s="5" t="s">
        <v>17</v>
      </c>
      <c r="D9" s="25" t="s">
        <v>10</v>
      </c>
      <c r="E9" s="26">
        <f>E10/E60</f>
        <v>3.7917551893739098E-4</v>
      </c>
      <c r="F9" s="26">
        <v>1</v>
      </c>
      <c r="G9" s="26"/>
      <c r="H9" s="26"/>
      <c r="I9" s="26"/>
      <c r="J9" s="26"/>
      <c r="K9" s="26"/>
      <c r="L9" s="26"/>
      <c r="M9" s="26"/>
      <c r="N9" s="26"/>
      <c r="O9" s="26"/>
      <c r="Q9" s="2"/>
    </row>
    <row r="10" spans="1:17" ht="14.25" customHeight="1" x14ac:dyDescent="0.25">
      <c r="A10" s="4"/>
      <c r="B10" s="4"/>
      <c r="C10" s="5"/>
      <c r="D10" s="25" t="s">
        <v>11</v>
      </c>
      <c r="E10" s="27">
        <v>1359.34</v>
      </c>
      <c r="F10" s="28">
        <f>F9*E10</f>
        <v>1359.34</v>
      </c>
      <c r="G10" s="28"/>
      <c r="H10" s="28"/>
      <c r="I10" s="28"/>
      <c r="J10" s="28"/>
      <c r="K10" s="28"/>
      <c r="L10" s="28"/>
      <c r="M10" s="28"/>
      <c r="N10" s="28"/>
      <c r="O10" s="28"/>
      <c r="Q10" s="3"/>
    </row>
    <row r="11" spans="1:17" s="7" customFormat="1" x14ac:dyDescent="0.25">
      <c r="A11" s="11" t="s">
        <v>19</v>
      </c>
      <c r="B11" s="11"/>
      <c r="C11" s="10" t="s">
        <v>37</v>
      </c>
      <c r="D11" s="29" t="s">
        <v>10</v>
      </c>
      <c r="E11" s="30">
        <f>E12/E60</f>
        <v>0.33398296250758475</v>
      </c>
      <c r="F11" s="30">
        <v>0</v>
      </c>
      <c r="G11" s="30">
        <v>2.0899999999999998E-2</v>
      </c>
      <c r="H11" s="30">
        <v>0.51149999999999995</v>
      </c>
      <c r="I11" s="30">
        <v>0.46760000000000002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Q11" s="8"/>
    </row>
    <row r="12" spans="1:17" s="7" customFormat="1" x14ac:dyDescent="0.25">
      <c r="A12" s="11"/>
      <c r="B12" s="11"/>
      <c r="C12" s="10"/>
      <c r="D12" s="29" t="s">
        <v>11</v>
      </c>
      <c r="E12" s="31">
        <v>1197325.19</v>
      </c>
      <c r="F12" s="32">
        <f>F11*E12</f>
        <v>0</v>
      </c>
      <c r="G12" s="32">
        <f>G11*E12</f>
        <v>25024.096470999997</v>
      </c>
      <c r="H12" s="32">
        <f>H11*E12</f>
        <v>612431.83468499989</v>
      </c>
      <c r="I12" s="32">
        <f>I11*E12</f>
        <v>559869.25884399994</v>
      </c>
      <c r="J12" s="32">
        <f>J11*F12</f>
        <v>0</v>
      </c>
      <c r="K12" s="32">
        <f>K11*E12</f>
        <v>0</v>
      </c>
      <c r="L12" s="32">
        <f>L11*E12</f>
        <v>0</v>
      </c>
      <c r="M12" s="32">
        <f>M11*E12</f>
        <v>0</v>
      </c>
      <c r="N12" s="32">
        <f>N11*F12</f>
        <v>0</v>
      </c>
      <c r="O12" s="32">
        <f>O11*G12</f>
        <v>0</v>
      </c>
      <c r="Q12" s="9"/>
    </row>
    <row r="13" spans="1:17" x14ac:dyDescent="0.25">
      <c r="A13" s="4" t="s">
        <v>25</v>
      </c>
      <c r="B13" s="4"/>
      <c r="C13" s="5" t="s">
        <v>26</v>
      </c>
      <c r="D13" s="25" t="s">
        <v>10</v>
      </c>
      <c r="E13" s="26">
        <f>E14/E60</f>
        <v>3.4844515819593227E-3</v>
      </c>
      <c r="F13" s="26">
        <v>0.3</v>
      </c>
      <c r="G13" s="26">
        <v>0.4</v>
      </c>
      <c r="H13" s="26">
        <v>0.3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Q13" s="2"/>
    </row>
    <row r="14" spans="1:17" x14ac:dyDescent="0.25">
      <c r="A14" s="4"/>
      <c r="B14" s="4"/>
      <c r="C14" s="5"/>
      <c r="D14" s="25" t="s">
        <v>12</v>
      </c>
      <c r="E14" s="27">
        <v>12491.72</v>
      </c>
      <c r="F14" s="28">
        <f>F13*E14</f>
        <v>3747.5159999999996</v>
      </c>
      <c r="G14" s="28">
        <f>G13*E14</f>
        <v>4996.6880000000001</v>
      </c>
      <c r="H14" s="28">
        <f>H13*E14</f>
        <v>3747.5159999999996</v>
      </c>
      <c r="I14" s="28">
        <f>I13*F14</f>
        <v>0</v>
      </c>
      <c r="J14" s="28">
        <f>J13*G14</f>
        <v>0</v>
      </c>
      <c r="K14" s="28">
        <f>K13*H14</f>
        <v>0</v>
      </c>
      <c r="L14" s="28">
        <f>L13*I14</f>
        <v>0</v>
      </c>
      <c r="M14" s="28">
        <f>M13*F14</f>
        <v>0</v>
      </c>
      <c r="N14" s="28">
        <f>N13*G14</f>
        <v>0</v>
      </c>
      <c r="O14" s="28">
        <f>O13*H14</f>
        <v>0</v>
      </c>
      <c r="Q14" s="3"/>
    </row>
    <row r="15" spans="1:17" x14ac:dyDescent="0.25">
      <c r="A15" s="4" t="s">
        <v>27</v>
      </c>
      <c r="B15" s="4"/>
      <c r="C15" s="5" t="s">
        <v>28</v>
      </c>
      <c r="D15" s="25" t="s">
        <v>10</v>
      </c>
      <c r="E15" s="26">
        <f>E16/E60</f>
        <v>1.4867212291983628E-2</v>
      </c>
      <c r="F15" s="26"/>
      <c r="G15" s="26">
        <v>0</v>
      </c>
      <c r="H15" s="26">
        <v>0.2</v>
      </c>
      <c r="I15" s="26">
        <v>0.2</v>
      </c>
      <c r="J15" s="26">
        <v>0.2</v>
      </c>
      <c r="K15" s="26">
        <v>0.2</v>
      </c>
      <c r="L15" s="26">
        <v>0.2</v>
      </c>
      <c r="M15" s="26">
        <v>0</v>
      </c>
      <c r="N15" s="26">
        <v>0</v>
      </c>
      <c r="O15" s="26">
        <v>0</v>
      </c>
      <c r="Q15" s="2"/>
    </row>
    <row r="16" spans="1:17" x14ac:dyDescent="0.25">
      <c r="A16" s="4"/>
      <c r="B16" s="4"/>
      <c r="C16" s="5"/>
      <c r="D16" s="25" t="s">
        <v>11</v>
      </c>
      <c r="E16" s="27">
        <v>53298.79</v>
      </c>
      <c r="F16" s="28"/>
      <c r="G16" s="28">
        <f>G15*E16</f>
        <v>0</v>
      </c>
      <c r="H16" s="28">
        <f>H15*E16</f>
        <v>10659.758000000002</v>
      </c>
      <c r="I16" s="28">
        <f>I15*E16</f>
        <v>10659.758000000002</v>
      </c>
      <c r="J16" s="28">
        <f>J15*E16</f>
        <v>10659.758000000002</v>
      </c>
      <c r="K16" s="28">
        <f>K15*E16</f>
        <v>10659.758000000002</v>
      </c>
      <c r="L16" s="28">
        <f>L15*E16</f>
        <v>10659.758000000002</v>
      </c>
      <c r="M16" s="28">
        <f>M15*E16</f>
        <v>0</v>
      </c>
      <c r="N16" s="28">
        <f>N15*F16</f>
        <v>0</v>
      </c>
      <c r="O16" s="28">
        <f>O15*G16</f>
        <v>0</v>
      </c>
      <c r="Q16" s="3"/>
    </row>
    <row r="17" spans="1:17" x14ac:dyDescent="0.25">
      <c r="A17" s="4" t="s">
        <v>29</v>
      </c>
      <c r="B17" s="4"/>
      <c r="C17" s="5" t="s">
        <v>30</v>
      </c>
      <c r="D17" s="25" t="s">
        <v>10</v>
      </c>
      <c r="E17" s="26">
        <f>E18/E60</f>
        <v>1.0233658105986346E-2</v>
      </c>
      <c r="F17" s="26">
        <v>0</v>
      </c>
      <c r="G17" s="26">
        <v>0.1</v>
      </c>
      <c r="H17" s="26">
        <v>0.2</v>
      </c>
      <c r="I17" s="26">
        <v>0.2</v>
      </c>
      <c r="J17" s="26">
        <v>0.2</v>
      </c>
      <c r="K17" s="26">
        <v>0.2</v>
      </c>
      <c r="L17" s="26">
        <v>0.1</v>
      </c>
      <c r="M17" s="26">
        <v>0</v>
      </c>
      <c r="N17" s="26">
        <v>0</v>
      </c>
      <c r="O17" s="26">
        <v>0</v>
      </c>
      <c r="Q17" s="2"/>
    </row>
    <row r="18" spans="1:17" x14ac:dyDescent="0.25">
      <c r="A18" s="4"/>
      <c r="B18" s="4"/>
      <c r="C18" s="5"/>
      <c r="D18" s="25" t="s">
        <v>11</v>
      </c>
      <c r="E18" s="27">
        <v>36687.550000000003</v>
      </c>
      <c r="F18" s="28">
        <f>F17*E18</f>
        <v>0</v>
      </c>
      <c r="G18" s="28">
        <f>G17*E18</f>
        <v>3668.7550000000006</v>
      </c>
      <c r="H18" s="28">
        <f>H17*E18</f>
        <v>7337.5100000000011</v>
      </c>
      <c r="I18" s="28">
        <f>I17*E18</f>
        <v>7337.5100000000011</v>
      </c>
      <c r="J18" s="28">
        <f>J17*E18</f>
        <v>7337.5100000000011</v>
      </c>
      <c r="K18" s="28">
        <f>K17*E18</f>
        <v>7337.5100000000011</v>
      </c>
      <c r="L18" s="28">
        <f>L17*E18</f>
        <v>3668.7550000000006</v>
      </c>
      <c r="M18" s="28">
        <f>M17*K18</f>
        <v>0</v>
      </c>
      <c r="N18" s="28">
        <f>N17*L18</f>
        <v>0</v>
      </c>
      <c r="O18" s="28">
        <f>O17*M18</f>
        <v>0</v>
      </c>
      <c r="Q18" s="3"/>
    </row>
    <row r="19" spans="1:17" x14ac:dyDescent="0.25">
      <c r="A19" s="4" t="s">
        <v>31</v>
      </c>
      <c r="B19" s="4"/>
      <c r="C19" s="5" t="s">
        <v>32</v>
      </c>
      <c r="D19" s="25" t="s">
        <v>10</v>
      </c>
      <c r="E19" s="26">
        <f>E20/E60</f>
        <v>3.4761756844860242E-2</v>
      </c>
      <c r="F19" s="26">
        <v>0.1</v>
      </c>
      <c r="G19" s="26">
        <v>0.2</v>
      </c>
      <c r="H19" s="26">
        <v>0.2</v>
      </c>
      <c r="I19" s="26">
        <v>0.2</v>
      </c>
      <c r="J19" s="26">
        <v>0.2</v>
      </c>
      <c r="K19" s="26">
        <v>0.1</v>
      </c>
      <c r="L19" s="26">
        <v>0</v>
      </c>
      <c r="M19" s="26">
        <v>0</v>
      </c>
      <c r="N19" s="26">
        <v>0</v>
      </c>
      <c r="O19" s="26">
        <v>0</v>
      </c>
      <c r="Q19" s="2"/>
    </row>
    <row r="20" spans="1:17" x14ac:dyDescent="0.25">
      <c r="A20" s="4"/>
      <c r="B20" s="4"/>
      <c r="C20" s="5"/>
      <c r="D20" s="25" t="s">
        <v>11</v>
      </c>
      <c r="E20" s="27">
        <v>124620.51</v>
      </c>
      <c r="F20" s="28">
        <f>F19*E20</f>
        <v>12462.050999999999</v>
      </c>
      <c r="G20" s="28">
        <f>G19*E20</f>
        <v>24924.101999999999</v>
      </c>
      <c r="H20" s="28">
        <f>H19*E20</f>
        <v>24924.101999999999</v>
      </c>
      <c r="I20" s="28">
        <f>I19*E20</f>
        <v>24924.101999999999</v>
      </c>
      <c r="J20" s="28">
        <f>J19*E20</f>
        <v>24924.101999999999</v>
      </c>
      <c r="K20" s="28">
        <f>K19*E20</f>
        <v>12462.050999999999</v>
      </c>
      <c r="L20" s="28">
        <f>L19*E20</f>
        <v>0</v>
      </c>
      <c r="M20" s="28">
        <f>M19*E20</f>
        <v>0</v>
      </c>
      <c r="N20" s="28">
        <f>N19*F20</f>
        <v>0</v>
      </c>
      <c r="O20" s="28">
        <f>O19*G20</f>
        <v>0</v>
      </c>
      <c r="Q20" s="3"/>
    </row>
    <row r="21" spans="1:17" x14ac:dyDescent="0.25">
      <c r="A21" s="4" t="s">
        <v>33</v>
      </c>
      <c r="B21" s="4"/>
      <c r="C21" s="5" t="s">
        <v>34</v>
      </c>
      <c r="D21" s="25" t="s">
        <v>10</v>
      </c>
      <c r="E21" s="26">
        <f>E22/E60</f>
        <v>9.1535905845486293E-2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0.5</v>
      </c>
      <c r="M21" s="26">
        <v>0.5</v>
      </c>
      <c r="N21" s="26">
        <v>0.5</v>
      </c>
      <c r="O21" s="26">
        <v>0.5</v>
      </c>
      <c r="Q21" s="2"/>
    </row>
    <row r="22" spans="1:17" x14ac:dyDescent="0.25">
      <c r="A22" s="4"/>
      <c r="B22" s="4"/>
      <c r="C22" s="5"/>
      <c r="D22" s="25" t="s">
        <v>11</v>
      </c>
      <c r="E22" s="27">
        <v>328155.2</v>
      </c>
      <c r="F22" s="28">
        <f>F21*E22</f>
        <v>0</v>
      </c>
      <c r="G22" s="28">
        <f>G21*E22</f>
        <v>0</v>
      </c>
      <c r="H22" s="28">
        <f>H21*E22</f>
        <v>0</v>
      </c>
      <c r="I22" s="28">
        <f>I21*E22</f>
        <v>0</v>
      </c>
      <c r="J22" s="28">
        <f>J21*E22</f>
        <v>0</v>
      </c>
      <c r="K22" s="28">
        <f>K21*E22</f>
        <v>0</v>
      </c>
      <c r="L22" s="28">
        <f>L21*E22</f>
        <v>164077.6</v>
      </c>
      <c r="M22" s="28">
        <f>M21*E22</f>
        <v>164077.6</v>
      </c>
      <c r="N22" s="28">
        <f>N21*F22</f>
        <v>0</v>
      </c>
      <c r="O22" s="28">
        <f>O21*G22</f>
        <v>0</v>
      </c>
      <c r="Q22" s="3"/>
    </row>
    <row r="23" spans="1:17" x14ac:dyDescent="0.25">
      <c r="A23" s="4" t="s">
        <v>35</v>
      </c>
      <c r="B23" s="4"/>
      <c r="C23" s="5" t="s">
        <v>13</v>
      </c>
      <c r="D23" s="25" t="s">
        <v>10</v>
      </c>
      <c r="E23" s="26">
        <f>E24/E60</f>
        <v>0.14995054252372667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0.5</v>
      </c>
      <c r="N23" s="26">
        <v>0.5</v>
      </c>
      <c r="O23" s="26">
        <v>0</v>
      </c>
      <c r="Q23" s="2"/>
    </row>
    <row r="24" spans="1:17" x14ac:dyDescent="0.25">
      <c r="A24" s="4"/>
      <c r="B24" s="4"/>
      <c r="C24" s="5"/>
      <c r="D24" s="25" t="s">
        <v>11</v>
      </c>
      <c r="E24" s="27">
        <v>537571.02</v>
      </c>
      <c r="F24" s="28">
        <f>F23*E24</f>
        <v>0</v>
      </c>
      <c r="G24" s="28">
        <f>G23*E24</f>
        <v>0</v>
      </c>
      <c r="H24" s="28">
        <f>H23*E24</f>
        <v>0</v>
      </c>
      <c r="I24" s="28">
        <f>I23*E24</f>
        <v>0</v>
      </c>
      <c r="J24" s="28">
        <f>J23*E24</f>
        <v>0</v>
      </c>
      <c r="K24" s="28">
        <f>K23*E24</f>
        <v>0</v>
      </c>
      <c r="L24" s="28">
        <f>L23*E24</f>
        <v>0</v>
      </c>
      <c r="M24" s="28">
        <f>M23*E24</f>
        <v>268785.51</v>
      </c>
      <c r="N24" s="28">
        <f>N23*E24</f>
        <v>268785.51</v>
      </c>
      <c r="O24" s="28">
        <f>O23*G24</f>
        <v>0</v>
      </c>
      <c r="Q24" s="3"/>
    </row>
    <row r="25" spans="1:17" x14ac:dyDescent="0.25">
      <c r="A25" s="4" t="s">
        <v>36</v>
      </c>
      <c r="B25" s="4"/>
      <c r="C25" s="5" t="s">
        <v>38</v>
      </c>
      <c r="D25" s="25" t="s">
        <v>10</v>
      </c>
      <c r="E25" s="26">
        <f>E26/E60</f>
        <v>9.4434771223541047E-3</v>
      </c>
      <c r="F25" s="26">
        <v>0</v>
      </c>
      <c r="G25" s="26">
        <v>0.1</v>
      </c>
      <c r="H25" s="26">
        <v>0.2</v>
      </c>
      <c r="I25" s="26">
        <v>0.2</v>
      </c>
      <c r="J25" s="26">
        <v>0.2</v>
      </c>
      <c r="K25" s="26">
        <v>0.2</v>
      </c>
      <c r="L25" s="26">
        <v>0.1</v>
      </c>
      <c r="M25" s="26">
        <v>0</v>
      </c>
      <c r="N25" s="26">
        <v>0</v>
      </c>
      <c r="O25" s="26">
        <v>0</v>
      </c>
      <c r="Q25" s="2"/>
    </row>
    <row r="26" spans="1:17" x14ac:dyDescent="0.25">
      <c r="A26" s="4"/>
      <c r="B26" s="4"/>
      <c r="C26" s="5"/>
      <c r="D26" s="25" t="s">
        <v>11</v>
      </c>
      <c r="E26" s="27">
        <v>33854.76</v>
      </c>
      <c r="F26" s="28">
        <f>F25*E26</f>
        <v>0</v>
      </c>
      <c r="G26" s="28">
        <f>G25*E26</f>
        <v>3385.4760000000006</v>
      </c>
      <c r="H26" s="28">
        <f>H25*E26</f>
        <v>6770.9520000000011</v>
      </c>
      <c r="I26" s="28">
        <f>I25*E26</f>
        <v>6770.9520000000011</v>
      </c>
      <c r="J26" s="28">
        <f>J25*E26</f>
        <v>6770.9520000000011</v>
      </c>
      <c r="K26" s="28">
        <f>K25*E26</f>
        <v>6770.9520000000011</v>
      </c>
      <c r="L26" s="28">
        <f>L25*E26</f>
        <v>3385.4760000000006</v>
      </c>
      <c r="M26" s="28">
        <f>M25*F26</f>
        <v>0</v>
      </c>
      <c r="N26" s="28">
        <f>N25*G26</f>
        <v>0</v>
      </c>
      <c r="O26" s="28">
        <f>O25*H26</f>
        <v>0</v>
      </c>
      <c r="Q26" s="3"/>
    </row>
    <row r="27" spans="1:17" x14ac:dyDescent="0.25">
      <c r="A27" s="4" t="s">
        <v>39</v>
      </c>
      <c r="B27" s="4"/>
      <c r="C27" s="5" t="s">
        <v>40</v>
      </c>
      <c r="D27" s="25" t="s">
        <v>10</v>
      </c>
      <c r="E27" s="26">
        <f>E28/E60</f>
        <v>1.9705960980637142E-2</v>
      </c>
      <c r="F27" s="26">
        <v>0.1</v>
      </c>
      <c r="G27" s="26">
        <v>0.3</v>
      </c>
      <c r="H27" s="26">
        <v>0.3</v>
      </c>
      <c r="I27" s="26">
        <v>0.3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Q27" s="2"/>
    </row>
    <row r="28" spans="1:17" x14ac:dyDescent="0.25">
      <c r="A28" s="4"/>
      <c r="B28" s="4"/>
      <c r="C28" s="5"/>
      <c r="D28" s="25" t="s">
        <v>11</v>
      </c>
      <c r="E28" s="27">
        <v>70645.649999999994</v>
      </c>
      <c r="F28" s="28">
        <f>F27*E28</f>
        <v>7064.5649999999996</v>
      </c>
      <c r="G28" s="28">
        <f>G27*E28</f>
        <v>21193.694999999996</v>
      </c>
      <c r="H28" s="28">
        <f>H27*E28</f>
        <v>21193.694999999996</v>
      </c>
      <c r="I28" s="28">
        <f>I27*E28</f>
        <v>21193.694999999996</v>
      </c>
      <c r="J28" s="28">
        <f>J27*E28</f>
        <v>0</v>
      </c>
      <c r="K28" s="28">
        <f>K27*E28</f>
        <v>0</v>
      </c>
      <c r="L28" s="28">
        <f>L27*E28</f>
        <v>0</v>
      </c>
      <c r="M28" s="28">
        <f>M27*F28</f>
        <v>0</v>
      </c>
      <c r="N28" s="28">
        <f>N27*G28</f>
        <v>0</v>
      </c>
      <c r="O28" s="28">
        <f>O27*H28</f>
        <v>0</v>
      </c>
      <c r="Q28" s="3"/>
    </row>
    <row r="29" spans="1:17" s="7" customFormat="1" x14ac:dyDescent="0.25">
      <c r="A29" s="11" t="s">
        <v>20</v>
      </c>
      <c r="B29" s="11"/>
      <c r="C29" s="10" t="s">
        <v>24</v>
      </c>
      <c r="D29" s="29" t="s">
        <v>10</v>
      </c>
      <c r="E29" s="30">
        <f>E30/E60</f>
        <v>0.66563785918406904</v>
      </c>
      <c r="F29" s="30">
        <v>0</v>
      </c>
      <c r="G29" s="30">
        <v>3.6999999999999998E-2</v>
      </c>
      <c r="H29" s="30">
        <v>9.2200000000000004E-2</v>
      </c>
      <c r="I29" s="30">
        <v>0.1074</v>
      </c>
      <c r="J29" s="30">
        <v>0.1074</v>
      </c>
      <c r="K29" s="30">
        <v>0.1077</v>
      </c>
      <c r="L29" s="30">
        <v>0.1429</v>
      </c>
      <c r="M29" s="30">
        <v>0.1118</v>
      </c>
      <c r="N29" s="30">
        <v>0.19359999999999999</v>
      </c>
      <c r="O29" s="30">
        <v>0.1</v>
      </c>
      <c r="Q29" s="8"/>
    </row>
    <row r="30" spans="1:17" s="7" customFormat="1" x14ac:dyDescent="0.25">
      <c r="A30" s="11"/>
      <c r="B30" s="11"/>
      <c r="C30" s="10"/>
      <c r="D30" s="29" t="s">
        <v>11</v>
      </c>
      <c r="E30" s="31">
        <v>2386304.29</v>
      </c>
      <c r="F30" s="32">
        <f>F29*E30</f>
        <v>0</v>
      </c>
      <c r="G30" s="32">
        <f>G29*E30</f>
        <v>88293.258730000001</v>
      </c>
      <c r="H30" s="32">
        <f>H29*E30</f>
        <v>220017.25553800003</v>
      </c>
      <c r="I30" s="32">
        <f>I29*E30</f>
        <v>256289.08074599999</v>
      </c>
      <c r="J30" s="32">
        <f>J29*E30</f>
        <v>256289.08074599999</v>
      </c>
      <c r="K30" s="32">
        <f>K29*E30</f>
        <v>257004.97203300003</v>
      </c>
      <c r="L30" s="32">
        <f>L29*E30</f>
        <v>341002.88304099999</v>
      </c>
      <c r="M30" s="32">
        <f>M29*E30</f>
        <v>266788.81962199998</v>
      </c>
      <c r="N30" s="32">
        <f>N29*E30</f>
        <v>461988.51054400002</v>
      </c>
      <c r="O30" s="32">
        <f>O29*E30</f>
        <v>238630.429</v>
      </c>
      <c r="Q30" s="9"/>
    </row>
    <row r="31" spans="1:17" x14ac:dyDescent="0.25">
      <c r="A31" s="4" t="s">
        <v>41</v>
      </c>
      <c r="B31" s="4"/>
      <c r="C31" s="5" t="s">
        <v>42</v>
      </c>
      <c r="D31" s="25" t="s">
        <v>10</v>
      </c>
      <c r="E31" s="26">
        <f>E32/E60</f>
        <v>0.10837061101805442</v>
      </c>
      <c r="F31" s="26">
        <v>0</v>
      </c>
      <c r="G31" s="26">
        <v>0.1</v>
      </c>
      <c r="H31" s="26">
        <v>0.2</v>
      </c>
      <c r="I31" s="26">
        <v>0.2</v>
      </c>
      <c r="J31" s="26">
        <v>0.2</v>
      </c>
      <c r="K31" s="26">
        <v>0.2</v>
      </c>
      <c r="L31" s="26">
        <v>0.1</v>
      </c>
      <c r="M31" s="26">
        <v>0</v>
      </c>
      <c r="N31" s="26">
        <v>0</v>
      </c>
      <c r="O31" s="26">
        <v>0</v>
      </c>
      <c r="Q31" s="2"/>
    </row>
    <row r="32" spans="1:17" x14ac:dyDescent="0.25">
      <c r="A32" s="4"/>
      <c r="B32" s="4"/>
      <c r="C32" s="5"/>
      <c r="D32" s="25" t="s">
        <v>11</v>
      </c>
      <c r="E32" s="27">
        <v>388507.43</v>
      </c>
      <c r="F32" s="28">
        <f>F31*E32</f>
        <v>0</v>
      </c>
      <c r="G32" s="28">
        <f>G31*E32</f>
        <v>38850.743000000002</v>
      </c>
      <c r="H32" s="28">
        <f>H31*E32</f>
        <v>77701.486000000004</v>
      </c>
      <c r="I32" s="28">
        <f>I31*E32</f>
        <v>77701.486000000004</v>
      </c>
      <c r="J32" s="28">
        <f>J31*E32</f>
        <v>77701.486000000004</v>
      </c>
      <c r="K32" s="28">
        <f>K31*E32</f>
        <v>77701.486000000004</v>
      </c>
      <c r="L32" s="28">
        <f>L31*E32</f>
        <v>38850.743000000002</v>
      </c>
      <c r="M32" s="28">
        <f>M31*E32</f>
        <v>0</v>
      </c>
      <c r="N32" s="28">
        <f>N31*E32</f>
        <v>0</v>
      </c>
      <c r="O32" s="28">
        <f>O31*E32</f>
        <v>0</v>
      </c>
      <c r="Q32" s="3"/>
    </row>
    <row r="33" spans="1:17" x14ac:dyDescent="0.25">
      <c r="A33" s="4" t="s">
        <v>43</v>
      </c>
      <c r="B33" s="4"/>
      <c r="C33" s="5" t="s">
        <v>14</v>
      </c>
      <c r="D33" s="25" t="s">
        <v>10</v>
      </c>
      <c r="E33" s="26">
        <f>E34/E60</f>
        <v>6.7557197939721342E-2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0.2</v>
      </c>
      <c r="N33" s="26">
        <v>0.3</v>
      </c>
      <c r="O33" s="26">
        <v>0.5</v>
      </c>
      <c r="Q33" s="2"/>
    </row>
    <row r="34" spans="1:17" x14ac:dyDescent="0.25">
      <c r="A34" s="4"/>
      <c r="B34" s="4"/>
      <c r="C34" s="5"/>
      <c r="D34" s="25" t="s">
        <v>11</v>
      </c>
      <c r="E34" s="27">
        <v>242191.8</v>
      </c>
      <c r="F34" s="28">
        <f>F33*E34</f>
        <v>0</v>
      </c>
      <c r="G34" s="28">
        <f>G33*E34</f>
        <v>0</v>
      </c>
      <c r="H34" s="28">
        <f>H33*E34</f>
        <v>0</v>
      </c>
      <c r="I34" s="28">
        <f>I33*E34</f>
        <v>0</v>
      </c>
      <c r="J34" s="28">
        <f>J33*E34</f>
        <v>0</v>
      </c>
      <c r="K34" s="28">
        <f>K33*E34</f>
        <v>0</v>
      </c>
      <c r="L34" s="28">
        <f>L33*E34</f>
        <v>0</v>
      </c>
      <c r="M34" s="28">
        <f>M33*E34</f>
        <v>48438.36</v>
      </c>
      <c r="N34" s="28">
        <f>N33*E34</f>
        <v>72657.539999999994</v>
      </c>
      <c r="O34" s="28">
        <f>O33*E34</f>
        <v>121095.9</v>
      </c>
      <c r="Q34" s="3"/>
    </row>
    <row r="35" spans="1:17" x14ac:dyDescent="0.25">
      <c r="A35" s="4" t="s">
        <v>44</v>
      </c>
      <c r="B35" s="4"/>
      <c r="C35" s="5" t="s">
        <v>45</v>
      </c>
      <c r="D35" s="25" t="s">
        <v>10</v>
      </c>
      <c r="E35" s="26">
        <f>E36/E60</f>
        <v>9.5146388503531271E-2</v>
      </c>
      <c r="F35" s="26">
        <v>0</v>
      </c>
      <c r="G35" s="26">
        <v>0</v>
      </c>
      <c r="H35" s="26">
        <v>0.1</v>
      </c>
      <c r="I35" s="26">
        <v>0.2</v>
      </c>
      <c r="J35" s="26">
        <v>0.2</v>
      </c>
      <c r="K35" s="26">
        <v>0.2</v>
      </c>
      <c r="L35" s="26">
        <v>0.2</v>
      </c>
      <c r="M35" s="26">
        <v>0.1</v>
      </c>
      <c r="N35" s="26">
        <v>0</v>
      </c>
      <c r="O35" s="26">
        <v>0</v>
      </c>
      <c r="Q35" s="2"/>
    </row>
    <row r="36" spans="1:17" x14ac:dyDescent="0.25">
      <c r="A36" s="4"/>
      <c r="B36" s="4"/>
      <c r="C36" s="5"/>
      <c r="D36" s="25" t="s">
        <v>11</v>
      </c>
      <c r="E36" s="27">
        <v>341098.74</v>
      </c>
      <c r="F36" s="28">
        <f>F35*E36</f>
        <v>0</v>
      </c>
      <c r="G36" s="28">
        <f>G35*E36</f>
        <v>0</v>
      </c>
      <c r="H36" s="28">
        <f>H35*E36</f>
        <v>34109.874000000003</v>
      </c>
      <c r="I36" s="28">
        <f>I35*E36</f>
        <v>68219.748000000007</v>
      </c>
      <c r="J36" s="28">
        <f>J35*E36</f>
        <v>68219.748000000007</v>
      </c>
      <c r="K36" s="28">
        <f>K35*E36</f>
        <v>68219.748000000007</v>
      </c>
      <c r="L36" s="28">
        <f>L35*E36</f>
        <v>68219.748000000007</v>
      </c>
      <c r="M36" s="28">
        <f>M35*E36</f>
        <v>34109.874000000003</v>
      </c>
      <c r="N36" s="28">
        <f>N35*E36</f>
        <v>0</v>
      </c>
      <c r="O36" s="28">
        <f>O35*E36</f>
        <v>0</v>
      </c>
      <c r="Q36" s="3"/>
    </row>
    <row r="37" spans="1:17" x14ac:dyDescent="0.25">
      <c r="A37" s="4" t="s">
        <v>50</v>
      </c>
      <c r="B37" s="4"/>
      <c r="C37" s="5" t="s">
        <v>46</v>
      </c>
      <c r="D37" s="25" t="s">
        <v>10</v>
      </c>
      <c r="E37" s="26">
        <f>E38/E60</f>
        <v>0.10760813165490395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0.2</v>
      </c>
      <c r="N37" s="26">
        <v>0.3</v>
      </c>
      <c r="O37" s="26">
        <v>0.5</v>
      </c>
      <c r="Q37" s="2"/>
    </row>
    <row r="38" spans="1:17" x14ac:dyDescent="0.25">
      <c r="A38" s="4"/>
      <c r="B38" s="4"/>
      <c r="C38" s="5"/>
      <c r="D38" s="25" t="s">
        <v>11</v>
      </c>
      <c r="E38" s="27">
        <v>385773.95</v>
      </c>
      <c r="F38" s="28">
        <f>F37*E38</f>
        <v>0</v>
      </c>
      <c r="G38" s="28">
        <f>G37*E38</f>
        <v>0</v>
      </c>
      <c r="H38" s="28">
        <f>H37*E38</f>
        <v>0</v>
      </c>
      <c r="I38" s="28">
        <f>I37*E38</f>
        <v>0</v>
      </c>
      <c r="J38" s="28">
        <f>J37*E38</f>
        <v>0</v>
      </c>
      <c r="K38" s="28">
        <f>K37*E38</f>
        <v>0</v>
      </c>
      <c r="L38" s="28">
        <f>L37*E38</f>
        <v>0</v>
      </c>
      <c r="M38" s="28">
        <f>M37*E38</f>
        <v>77154.790000000008</v>
      </c>
      <c r="N38" s="28">
        <f>N37*E38</f>
        <v>115732.185</v>
      </c>
      <c r="O38" s="28">
        <f>O37*E38</f>
        <v>192886.97500000001</v>
      </c>
      <c r="Q38" s="3"/>
    </row>
    <row r="39" spans="1:17" x14ac:dyDescent="0.25">
      <c r="A39" s="4" t="s">
        <v>51</v>
      </c>
      <c r="B39" s="4"/>
      <c r="C39" s="5" t="s">
        <v>47</v>
      </c>
      <c r="D39" s="25" t="s">
        <v>10</v>
      </c>
      <c r="E39" s="26">
        <f>E40/E60</f>
        <v>7.9423901580189873E-3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0.15</v>
      </c>
      <c r="N39" s="26">
        <v>0.35</v>
      </c>
      <c r="O39" s="26">
        <v>0.5</v>
      </c>
      <c r="Q39" s="2"/>
    </row>
    <row r="40" spans="1:17" x14ac:dyDescent="0.25">
      <c r="A40" s="4"/>
      <c r="B40" s="4"/>
      <c r="C40" s="5"/>
      <c r="D40" s="25" t="s">
        <v>11</v>
      </c>
      <c r="E40" s="27">
        <v>28473.38</v>
      </c>
      <c r="F40" s="28">
        <f>F39*E40</f>
        <v>0</v>
      </c>
      <c r="G40" s="28">
        <f>G39*E40</f>
        <v>0</v>
      </c>
      <c r="H40" s="28">
        <f>H39*E40</f>
        <v>0</v>
      </c>
      <c r="I40" s="28">
        <f>I39*E40</f>
        <v>0</v>
      </c>
      <c r="J40" s="28">
        <f>J39*E40</f>
        <v>0</v>
      </c>
      <c r="K40" s="28">
        <f>K39*E40</f>
        <v>0</v>
      </c>
      <c r="L40" s="28">
        <f>L39*E40</f>
        <v>0</v>
      </c>
      <c r="M40" s="28">
        <f>M39*E40</f>
        <v>4271.0069999999996</v>
      </c>
      <c r="N40" s="28">
        <f>N39*E40</f>
        <v>9965.6829999999991</v>
      </c>
      <c r="O40" s="28">
        <f>O39*E40</f>
        <v>14236.69</v>
      </c>
      <c r="Q40" s="3"/>
    </row>
    <row r="41" spans="1:17" x14ac:dyDescent="0.25">
      <c r="A41" s="4" t="s">
        <v>52</v>
      </c>
      <c r="B41" s="4"/>
      <c r="C41" s="5" t="s">
        <v>48</v>
      </c>
      <c r="D41" s="25" t="s">
        <v>10</v>
      </c>
      <c r="E41" s="26">
        <f>E42/E60</f>
        <v>1.6103143618441902E-2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0.25</v>
      </c>
      <c r="N41" s="26">
        <v>0.25</v>
      </c>
      <c r="O41" s="26">
        <v>0.5</v>
      </c>
      <c r="Q41" s="2"/>
    </row>
    <row r="42" spans="1:17" x14ac:dyDescent="0.25">
      <c r="A42" s="4"/>
      <c r="B42" s="4"/>
      <c r="C42" s="5"/>
      <c r="D42" s="25" t="s">
        <v>11</v>
      </c>
      <c r="E42" s="27">
        <v>57729.59</v>
      </c>
      <c r="F42" s="28">
        <f>F41*E42</f>
        <v>0</v>
      </c>
      <c r="G42" s="28">
        <f>G41*E42</f>
        <v>0</v>
      </c>
      <c r="H42" s="28">
        <f>H41*E42</f>
        <v>0</v>
      </c>
      <c r="I42" s="28">
        <f>I41*E42</f>
        <v>0</v>
      </c>
      <c r="J42" s="28">
        <f>J41*E42</f>
        <v>0</v>
      </c>
      <c r="K42" s="28">
        <f>K41*E42</f>
        <v>0</v>
      </c>
      <c r="L42" s="28">
        <f>L41*E42</f>
        <v>0</v>
      </c>
      <c r="M42" s="28">
        <f>M41*E42</f>
        <v>14432.397499999999</v>
      </c>
      <c r="N42" s="28">
        <f>N41*E42</f>
        <v>14432.397499999999</v>
      </c>
      <c r="O42" s="28">
        <f>O41*E42</f>
        <v>28864.794999999998</v>
      </c>
      <c r="Q42" s="3"/>
    </row>
    <row r="43" spans="1:17" x14ac:dyDescent="0.25">
      <c r="A43" s="4" t="s">
        <v>53</v>
      </c>
      <c r="B43" s="4"/>
      <c r="C43" s="5" t="s">
        <v>49</v>
      </c>
      <c r="D43" s="25" t="s">
        <v>10</v>
      </c>
      <c r="E43" s="26">
        <f>E44/E60</f>
        <v>0.1013823772499732</v>
      </c>
      <c r="F43" s="26">
        <v>0</v>
      </c>
      <c r="G43" s="26">
        <v>0.1</v>
      </c>
      <c r="H43" s="26">
        <v>0.1</v>
      </c>
      <c r="I43" s="26">
        <v>0.1</v>
      </c>
      <c r="J43" s="26">
        <v>0.1</v>
      </c>
      <c r="K43" s="26">
        <v>0.1</v>
      </c>
      <c r="L43" s="26">
        <v>0.1</v>
      </c>
      <c r="M43" s="26">
        <v>0.2</v>
      </c>
      <c r="N43" s="26">
        <v>0.1</v>
      </c>
      <c r="O43" s="26">
        <v>0.1</v>
      </c>
      <c r="Q43" s="2"/>
    </row>
    <row r="44" spans="1:17" x14ac:dyDescent="0.25">
      <c r="A44" s="4"/>
      <c r="B44" s="4"/>
      <c r="C44" s="5"/>
      <c r="D44" s="25" t="s">
        <v>11</v>
      </c>
      <c r="E44" s="27">
        <v>363454.69</v>
      </c>
      <c r="F44" s="28">
        <f>F43*E44</f>
        <v>0</v>
      </c>
      <c r="G44" s="28">
        <f>G43*E44</f>
        <v>36345.469000000005</v>
      </c>
      <c r="H44" s="28">
        <f>H43*E44</f>
        <v>36345.469000000005</v>
      </c>
      <c r="I44" s="28">
        <f>I43*E44</f>
        <v>36345.469000000005</v>
      </c>
      <c r="J44" s="28">
        <f>J43*E44</f>
        <v>36345.469000000005</v>
      </c>
      <c r="K44" s="28">
        <f>K43*E44</f>
        <v>36345.469000000005</v>
      </c>
      <c r="L44" s="28">
        <f>L43*E44</f>
        <v>36345.469000000005</v>
      </c>
      <c r="M44" s="28">
        <f>M43*E44</f>
        <v>72690.938000000009</v>
      </c>
      <c r="N44" s="28">
        <f>N43*E44</f>
        <v>36345.469000000005</v>
      </c>
      <c r="O44" s="28">
        <f>O43*E44</f>
        <v>36345.469000000005</v>
      </c>
      <c r="Q44" s="3"/>
    </row>
    <row r="45" spans="1:17" x14ac:dyDescent="0.25">
      <c r="A45" s="4" t="s">
        <v>54</v>
      </c>
      <c r="B45" s="4"/>
      <c r="C45" s="5" t="s">
        <v>55</v>
      </c>
      <c r="D45" s="25" t="s">
        <v>10</v>
      </c>
      <c r="E45" s="26">
        <f>E46/E60</f>
        <v>5.8592031931100894E-2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0.1</v>
      </c>
      <c r="L45" s="26">
        <v>0.2</v>
      </c>
      <c r="M45" s="26">
        <v>0.2</v>
      </c>
      <c r="N45" s="26">
        <v>0.2</v>
      </c>
      <c r="O45" s="26">
        <v>0.3</v>
      </c>
      <c r="Q45" s="2"/>
    </row>
    <row r="46" spans="1:17" x14ac:dyDescent="0.25">
      <c r="A46" s="4"/>
      <c r="B46" s="4"/>
      <c r="C46" s="5"/>
      <c r="D46" s="25" t="s">
        <v>11</v>
      </c>
      <c r="E46" s="27">
        <v>210051.78</v>
      </c>
      <c r="F46" s="28">
        <f>F45*E46</f>
        <v>0</v>
      </c>
      <c r="G46" s="28">
        <f>G45*E46</f>
        <v>0</v>
      </c>
      <c r="H46" s="28">
        <f>H45*E46</f>
        <v>0</v>
      </c>
      <c r="I46" s="28">
        <f>I45*E46</f>
        <v>0</v>
      </c>
      <c r="J46" s="28">
        <f>J45*E46</f>
        <v>0</v>
      </c>
      <c r="K46" s="28">
        <f>K45*E46</f>
        <v>21005.178</v>
      </c>
      <c r="L46" s="28">
        <f>L45*E46</f>
        <v>42010.356</v>
      </c>
      <c r="M46" s="28">
        <f>M45*E46</f>
        <v>42010.356</v>
      </c>
      <c r="N46" s="28">
        <f>N45*E46</f>
        <v>42010.356</v>
      </c>
      <c r="O46" s="28">
        <f>O45*E46</f>
        <v>63015.534</v>
      </c>
      <c r="Q46" s="3"/>
    </row>
    <row r="47" spans="1:17" x14ac:dyDescent="0.25">
      <c r="A47" s="4" t="s">
        <v>56</v>
      </c>
      <c r="B47" s="4"/>
      <c r="C47" s="5" t="s">
        <v>67</v>
      </c>
      <c r="D47" s="25" t="s">
        <v>10</v>
      </c>
      <c r="E47" s="26">
        <f>E48/E60</f>
        <v>1.9121961950436542E-2</v>
      </c>
      <c r="F47" s="26">
        <v>0</v>
      </c>
      <c r="G47" s="26">
        <v>0</v>
      </c>
      <c r="H47" s="26">
        <v>0</v>
      </c>
      <c r="I47" s="26">
        <v>0</v>
      </c>
      <c r="J47" s="26">
        <v>0.1</v>
      </c>
      <c r="K47" s="26">
        <v>0.2</v>
      </c>
      <c r="L47" s="26">
        <v>0.2</v>
      </c>
      <c r="M47" s="26">
        <v>0.2</v>
      </c>
      <c r="N47" s="26">
        <v>0.15</v>
      </c>
      <c r="O47" s="26">
        <v>0.15</v>
      </c>
      <c r="Q47" s="2"/>
    </row>
    <row r="48" spans="1:17" x14ac:dyDescent="0.25">
      <c r="A48" s="4"/>
      <c r="B48" s="4"/>
      <c r="C48" s="5"/>
      <c r="D48" s="25" t="s">
        <v>11</v>
      </c>
      <c r="E48" s="27">
        <v>68552.02</v>
      </c>
      <c r="F48" s="28">
        <f>F47*E48</f>
        <v>0</v>
      </c>
      <c r="G48" s="28">
        <f>G47*E48</f>
        <v>0</v>
      </c>
      <c r="H48" s="28">
        <f>H47*E48</f>
        <v>0</v>
      </c>
      <c r="I48" s="28">
        <f>I47*E48</f>
        <v>0</v>
      </c>
      <c r="J48" s="28">
        <f>J47*E48</f>
        <v>6855.2020000000011</v>
      </c>
      <c r="K48" s="28">
        <f>K47*E48</f>
        <v>13710.404000000002</v>
      </c>
      <c r="L48" s="28">
        <f>L47*E48</f>
        <v>13710.404000000002</v>
      </c>
      <c r="M48" s="28">
        <f>M47*E48</f>
        <v>13710.404000000002</v>
      </c>
      <c r="N48" s="28">
        <f>N47*E48</f>
        <v>10282.803</v>
      </c>
      <c r="O48" s="28">
        <f>O47*E48</f>
        <v>10282.803</v>
      </c>
      <c r="Q48" s="3"/>
    </row>
    <row r="49" spans="1:17" x14ac:dyDescent="0.25">
      <c r="A49" s="4" t="s">
        <v>57</v>
      </c>
      <c r="B49" s="4"/>
      <c r="C49" s="5" t="s">
        <v>58</v>
      </c>
      <c r="D49" s="25" t="s">
        <v>10</v>
      </c>
      <c r="E49" s="26">
        <f>E50/E60</f>
        <v>6.5879672489802435E-2</v>
      </c>
      <c r="F49" s="26">
        <v>0</v>
      </c>
      <c r="G49" s="26">
        <v>0.1</v>
      </c>
      <c r="H49" s="26">
        <v>0.1</v>
      </c>
      <c r="I49" s="26">
        <v>0.1</v>
      </c>
      <c r="J49" s="26">
        <v>0.1</v>
      </c>
      <c r="K49" s="26">
        <v>0.1</v>
      </c>
      <c r="L49" s="26">
        <v>0.1</v>
      </c>
      <c r="M49" s="26">
        <v>0.1</v>
      </c>
      <c r="N49" s="26">
        <v>0.15</v>
      </c>
      <c r="O49" s="26">
        <v>0.15</v>
      </c>
      <c r="Q49" s="2"/>
    </row>
    <row r="50" spans="1:17" x14ac:dyDescent="0.25">
      <c r="A50" s="4"/>
      <c r="B50" s="4"/>
      <c r="C50" s="5"/>
      <c r="D50" s="25" t="s">
        <v>11</v>
      </c>
      <c r="E50" s="27">
        <v>236177.89</v>
      </c>
      <c r="F50" s="28">
        <f>F49*E50</f>
        <v>0</v>
      </c>
      <c r="G50" s="28">
        <f>G49*E50</f>
        <v>23617.789000000004</v>
      </c>
      <c r="H50" s="28">
        <f>H49*E50</f>
        <v>23617.789000000004</v>
      </c>
      <c r="I50" s="28">
        <f>I49*E50</f>
        <v>23617.789000000004</v>
      </c>
      <c r="J50" s="28">
        <f>J49*E50</f>
        <v>23617.789000000004</v>
      </c>
      <c r="K50" s="28">
        <f>K49*E50</f>
        <v>23617.789000000004</v>
      </c>
      <c r="L50" s="28">
        <f>L49*E50</f>
        <v>23617.789000000004</v>
      </c>
      <c r="M50" s="28">
        <f>M49*E50</f>
        <v>23617.789000000004</v>
      </c>
      <c r="N50" s="28">
        <f>N49*E50</f>
        <v>35426.683499999999</v>
      </c>
      <c r="O50" s="28">
        <f>O49*E50</f>
        <v>35426.683499999999</v>
      </c>
      <c r="Q50" s="3"/>
    </row>
    <row r="51" spans="1:17" x14ac:dyDescent="0.25">
      <c r="A51" s="4" t="s">
        <v>59</v>
      </c>
      <c r="B51" s="4"/>
      <c r="C51" s="5" t="s">
        <v>60</v>
      </c>
      <c r="D51" s="25" t="s">
        <v>10</v>
      </c>
      <c r="E51" s="26">
        <f>E52/E60</f>
        <v>3.3984234199134172E-3</v>
      </c>
      <c r="F51" s="26">
        <v>0</v>
      </c>
      <c r="G51" s="26">
        <v>0</v>
      </c>
      <c r="H51" s="26">
        <v>0</v>
      </c>
      <c r="I51" s="26">
        <v>0.1</v>
      </c>
      <c r="J51" s="26">
        <v>0.1</v>
      </c>
      <c r="K51" s="26">
        <v>0.1</v>
      </c>
      <c r="L51" s="26">
        <v>0.2</v>
      </c>
      <c r="M51" s="26">
        <v>0.1</v>
      </c>
      <c r="N51" s="26">
        <v>0.2</v>
      </c>
      <c r="O51" s="26">
        <v>0.2</v>
      </c>
      <c r="Q51" s="2"/>
    </row>
    <row r="52" spans="1:17" x14ac:dyDescent="0.25">
      <c r="A52" s="4"/>
      <c r="B52" s="4"/>
      <c r="C52" s="5"/>
      <c r="D52" s="25" t="s">
        <v>11</v>
      </c>
      <c r="E52" s="27">
        <v>12183.31</v>
      </c>
      <c r="F52" s="28">
        <f>F51*E52</f>
        <v>0</v>
      </c>
      <c r="G52" s="28">
        <f>G51*E52</f>
        <v>0</v>
      </c>
      <c r="H52" s="28">
        <f>H51*E52</f>
        <v>0</v>
      </c>
      <c r="I52" s="28">
        <f>I51*E52</f>
        <v>1218.3309999999999</v>
      </c>
      <c r="J52" s="28">
        <f>J51*E52</f>
        <v>1218.3309999999999</v>
      </c>
      <c r="K52" s="28">
        <f>K51*E52</f>
        <v>1218.3309999999999</v>
      </c>
      <c r="L52" s="28">
        <f>L51*E52</f>
        <v>2436.6619999999998</v>
      </c>
      <c r="M52" s="28">
        <f>M51*E52</f>
        <v>1218.3309999999999</v>
      </c>
      <c r="N52" s="28">
        <f>N51*E52</f>
        <v>2436.6619999999998</v>
      </c>
      <c r="O52" s="28">
        <f>O51*E52</f>
        <v>2436.6619999999998</v>
      </c>
      <c r="Q52" s="3"/>
    </row>
    <row r="53" spans="1:17" x14ac:dyDescent="0.25">
      <c r="A53" s="4" t="s">
        <v>61</v>
      </c>
      <c r="B53" s="4"/>
      <c r="C53" s="5" t="s">
        <v>62</v>
      </c>
      <c r="D53" s="25" t="s">
        <v>10</v>
      </c>
      <c r="E53" s="26">
        <f>E54/E60</f>
        <v>6.2846806694234524E-3</v>
      </c>
      <c r="F53" s="26">
        <v>0</v>
      </c>
      <c r="G53" s="26">
        <v>0</v>
      </c>
      <c r="H53" s="26">
        <v>0</v>
      </c>
      <c r="I53" s="26">
        <v>0.1</v>
      </c>
      <c r="J53" s="26">
        <v>0.1</v>
      </c>
      <c r="K53" s="26">
        <v>0.1</v>
      </c>
      <c r="L53" s="26">
        <v>0.2</v>
      </c>
      <c r="M53" s="26">
        <v>0.1</v>
      </c>
      <c r="N53" s="26">
        <v>0.2</v>
      </c>
      <c r="O53" s="26">
        <v>0.2</v>
      </c>
      <c r="Q53" s="2"/>
    </row>
    <row r="54" spans="1:17" x14ac:dyDescent="0.25">
      <c r="A54" s="4"/>
      <c r="B54" s="4"/>
      <c r="C54" s="5"/>
      <c r="D54" s="25" t="s">
        <v>11</v>
      </c>
      <c r="E54" s="27">
        <v>22530.51</v>
      </c>
      <c r="F54" s="28">
        <f>F53*E54</f>
        <v>0</v>
      </c>
      <c r="G54" s="28">
        <f>G53*E54</f>
        <v>0</v>
      </c>
      <c r="H54" s="28">
        <f>H53*E54</f>
        <v>0</v>
      </c>
      <c r="I54" s="28">
        <f>I53*E54</f>
        <v>2253.0509999999999</v>
      </c>
      <c r="J54" s="28">
        <f>J53*E54</f>
        <v>2253.0509999999999</v>
      </c>
      <c r="K54" s="28">
        <f>K53*E54</f>
        <v>2253.0509999999999</v>
      </c>
      <c r="L54" s="28">
        <f>L53*E54</f>
        <v>4506.1019999999999</v>
      </c>
      <c r="M54" s="28">
        <f>M53*E54</f>
        <v>2253.0509999999999</v>
      </c>
      <c r="N54" s="28">
        <f>N53*E54</f>
        <v>4506.1019999999999</v>
      </c>
      <c r="O54" s="28">
        <f>O53*E54</f>
        <v>4506.1019999999999</v>
      </c>
      <c r="Q54" s="3"/>
    </row>
    <row r="55" spans="1:17" x14ac:dyDescent="0.25">
      <c r="A55" s="4" t="s">
        <v>63</v>
      </c>
      <c r="B55" s="4"/>
      <c r="C55" s="5" t="s">
        <v>64</v>
      </c>
      <c r="D55" s="25" t="s">
        <v>10</v>
      </c>
      <c r="E55" s="26">
        <f>E56/E60</f>
        <v>1.7824155954204188E-3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0.2</v>
      </c>
      <c r="L55" s="26">
        <v>0.2</v>
      </c>
      <c r="M55" s="26">
        <v>0.2</v>
      </c>
      <c r="N55" s="26">
        <v>0.2</v>
      </c>
      <c r="O55" s="26">
        <v>0.2</v>
      </c>
      <c r="Q55" s="2"/>
    </row>
    <row r="56" spans="1:17" x14ac:dyDescent="0.25">
      <c r="A56" s="4"/>
      <c r="B56" s="4"/>
      <c r="C56" s="5"/>
      <c r="D56" s="25" t="s">
        <v>11</v>
      </c>
      <c r="E56" s="27">
        <v>6389.94</v>
      </c>
      <c r="F56" s="28">
        <f>F55*E56</f>
        <v>0</v>
      </c>
      <c r="G56" s="28">
        <f>G55*E56</f>
        <v>0</v>
      </c>
      <c r="H56" s="28">
        <f>H55*E56</f>
        <v>0</v>
      </c>
      <c r="I56" s="28">
        <f>I55*E56</f>
        <v>0</v>
      </c>
      <c r="J56" s="28">
        <f>J55*E56</f>
        <v>0</v>
      </c>
      <c r="K56" s="28">
        <f>K55*E56</f>
        <v>1277.9880000000001</v>
      </c>
      <c r="L56" s="28">
        <f>L55*E56</f>
        <v>1277.9880000000001</v>
      </c>
      <c r="M56" s="28">
        <f>M55*E56</f>
        <v>1277.9880000000001</v>
      </c>
      <c r="N56" s="28">
        <f>N55*E56</f>
        <v>1277.9880000000001</v>
      </c>
      <c r="O56" s="28">
        <f>O55*E56</f>
        <v>1277.9880000000001</v>
      </c>
      <c r="Q56" s="3"/>
    </row>
    <row r="57" spans="1:17" x14ac:dyDescent="0.25">
      <c r="A57" s="4" t="s">
        <v>65</v>
      </c>
      <c r="B57" s="4"/>
      <c r="C57" s="5" t="s">
        <v>66</v>
      </c>
      <c r="D57" s="25" t="s">
        <v>10</v>
      </c>
      <c r="E57" s="26">
        <f>E58/E60</f>
        <v>6.4684329853267634E-3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0.3</v>
      </c>
      <c r="O57" s="26">
        <v>0.7</v>
      </c>
      <c r="Q57" s="2"/>
    </row>
    <row r="58" spans="1:17" x14ac:dyDescent="0.25">
      <c r="A58" s="4"/>
      <c r="B58" s="4"/>
      <c r="C58" s="5"/>
      <c r="D58" s="25" t="s">
        <v>11</v>
      </c>
      <c r="E58" s="27">
        <v>23189.26</v>
      </c>
      <c r="F58" s="27">
        <v>0</v>
      </c>
      <c r="G58" s="28">
        <f>G57*F58</f>
        <v>0</v>
      </c>
      <c r="H58" s="28">
        <f>H57*F58</f>
        <v>0</v>
      </c>
      <c r="I58" s="28">
        <f>I57*F58</f>
        <v>0</v>
      </c>
      <c r="J58" s="28">
        <f>J57*F58</f>
        <v>0</v>
      </c>
      <c r="K58" s="28">
        <f>K57*F58</f>
        <v>0</v>
      </c>
      <c r="L58" s="28">
        <f>L57*F58</f>
        <v>0</v>
      </c>
      <c r="M58" s="28">
        <f>M57*F58</f>
        <v>0</v>
      </c>
      <c r="N58" s="28">
        <f>N57*E58</f>
        <v>6956.7779999999993</v>
      </c>
      <c r="O58" s="28">
        <f>O57*E58</f>
        <v>16232.481999999998</v>
      </c>
      <c r="P58" s="12"/>
      <c r="Q58" s="3"/>
    </row>
    <row r="59" spans="1:17" x14ac:dyDescent="0.25">
      <c r="A59" s="33" t="s">
        <v>15</v>
      </c>
      <c r="B59" s="33"/>
      <c r="C59" s="33"/>
      <c r="D59" s="34" t="s">
        <v>10</v>
      </c>
      <c r="E59" s="26">
        <f>E57+E55+E53+E51+E49+E47+E45+E43+E41+E39+E37+E35+E33+E31+E27+E25+E23+E21+E19+E17+E15+E13+E9</f>
        <v>1.0000000000000002</v>
      </c>
      <c r="F59" s="26">
        <f>F60/E60</f>
        <v>6.8712827760749259E-3</v>
      </c>
      <c r="G59" s="26">
        <f>G60/$E$60</f>
        <v>4.3788899894563971E-2</v>
      </c>
      <c r="H59" s="26">
        <f>H60/$E$60</f>
        <v>6.8733310669757394E-2</v>
      </c>
      <c r="I59" s="26">
        <f>I60/$E$60</f>
        <v>7.817092445445642E-2</v>
      </c>
      <c r="J59" s="26">
        <f>J60/$E$60</f>
        <v>7.4171332355308928E-2</v>
      </c>
      <c r="K59" s="26">
        <f>K60/$E$60</f>
        <v>7.882303917806073E-2</v>
      </c>
      <c r="L59" s="26">
        <f>L60/$E$60</f>
        <v>0.11513755539372214</v>
      </c>
      <c r="M59" s="26">
        <f>M60/$E$60</f>
        <v>0.21424010838549812</v>
      </c>
      <c r="N59" s="26">
        <f>N60/$E$60</f>
        <v>0.17317101570997084</v>
      </c>
      <c r="O59" s="26">
        <f>O60/$E$60</f>
        <v>0.14689253118258674</v>
      </c>
      <c r="Q59" s="2"/>
    </row>
    <row r="60" spans="1:17" x14ac:dyDescent="0.25">
      <c r="A60" s="33"/>
      <c r="B60" s="33"/>
      <c r="C60" s="33"/>
      <c r="D60" s="34" t="s">
        <v>11</v>
      </c>
      <c r="E60" s="35">
        <f>E58+E56+E54+E52+E50+E48+E46+E44+E42+E40+E38+E36+E34+E32+E28+E26+E24+E22+E20+E18+E16+E14+E10</f>
        <v>3584988.8299999996</v>
      </c>
      <c r="F60" s="36">
        <f>F58+F56+F54+F52+F50+F48++F46+F44+F42+F40+F38+F36+F34+F32+F28+F26+F24+F22+F20+F18+F16+F14+F10</f>
        <v>24633.471999999998</v>
      </c>
      <c r="G60" s="36">
        <f t="shared" ref="G60:O60" si="0">G58+G56+G54+G52+G50+G48++G46+G44+G42+G40+G38+G36+G34+G32+G28+G26+G24+G22+G20+G18+G16+G14+G10</f>
        <v>156982.717</v>
      </c>
      <c r="H60" s="36">
        <f t="shared" si="0"/>
        <v>246408.15100000004</v>
      </c>
      <c r="I60" s="36">
        <f t="shared" si="0"/>
        <v>280241.89100000006</v>
      </c>
      <c r="J60" s="36">
        <f t="shared" si="0"/>
        <v>265903.39800000004</v>
      </c>
      <c r="K60" s="36">
        <f t="shared" si="0"/>
        <v>282579.71500000008</v>
      </c>
      <c r="L60" s="36">
        <f t="shared" si="0"/>
        <v>412766.85000000009</v>
      </c>
      <c r="M60" s="36">
        <f t="shared" si="0"/>
        <v>768048.39549999998</v>
      </c>
      <c r="N60" s="36">
        <f t="shared" si="0"/>
        <v>620816.15699999989</v>
      </c>
      <c r="O60" s="36">
        <f t="shared" si="0"/>
        <v>526608.08350000007</v>
      </c>
      <c r="Q60" s="6"/>
    </row>
    <row r="61" spans="1:17" x14ac:dyDescent="0.25">
      <c r="A61" s="55" t="s">
        <v>23</v>
      </c>
      <c r="B61" s="56"/>
      <c r="C61" s="56"/>
      <c r="D61" s="56"/>
      <c r="E61" s="56"/>
      <c r="F61" s="56"/>
      <c r="G61" s="57"/>
      <c r="H61" s="46"/>
      <c r="I61" s="47"/>
      <c r="J61" s="47"/>
      <c r="K61" s="47"/>
      <c r="L61" s="47"/>
      <c r="M61" s="47"/>
      <c r="N61" s="47"/>
      <c r="O61" s="48"/>
      <c r="Q61" s="6"/>
    </row>
    <row r="62" spans="1:17" x14ac:dyDescent="0.25">
      <c r="A62" s="58"/>
      <c r="B62" s="59"/>
      <c r="C62" s="59"/>
      <c r="D62" s="59"/>
      <c r="E62" s="59"/>
      <c r="F62" s="59"/>
      <c r="G62" s="60"/>
      <c r="H62" s="49"/>
      <c r="I62" s="50"/>
      <c r="J62" s="50"/>
      <c r="K62" s="50"/>
      <c r="L62" s="50"/>
      <c r="M62" s="50"/>
      <c r="N62" s="50"/>
      <c r="O62" s="51"/>
    </row>
    <row r="63" spans="1:17" x14ac:dyDescent="0.25">
      <c r="A63" s="61"/>
      <c r="B63" s="62"/>
      <c r="C63" s="62"/>
      <c r="D63" s="62"/>
      <c r="E63" s="62"/>
      <c r="F63" s="62"/>
      <c r="G63" s="63"/>
      <c r="H63" s="49"/>
      <c r="I63" s="50"/>
      <c r="J63" s="50"/>
      <c r="K63" s="50"/>
      <c r="L63" s="50"/>
      <c r="M63" s="50"/>
      <c r="N63" s="50"/>
      <c r="O63" s="51"/>
    </row>
    <row r="64" spans="1:17" x14ac:dyDescent="0.25">
      <c r="A64" s="55" t="s">
        <v>22</v>
      </c>
      <c r="B64" s="56"/>
      <c r="C64" s="56"/>
      <c r="D64" s="56"/>
      <c r="E64" s="56"/>
      <c r="F64" s="56"/>
      <c r="G64" s="57"/>
      <c r="H64" s="49"/>
      <c r="I64" s="50"/>
      <c r="J64" s="50"/>
      <c r="K64" s="50"/>
      <c r="L64" s="50"/>
      <c r="M64" s="50"/>
      <c r="N64" s="50"/>
      <c r="O64" s="51"/>
    </row>
    <row r="65" spans="1:15" x14ac:dyDescent="0.25">
      <c r="A65" s="58"/>
      <c r="B65" s="59"/>
      <c r="C65" s="59"/>
      <c r="D65" s="59"/>
      <c r="E65" s="59"/>
      <c r="F65" s="59"/>
      <c r="G65" s="60"/>
      <c r="H65" s="49"/>
      <c r="I65" s="50"/>
      <c r="J65" s="50"/>
      <c r="K65" s="50"/>
      <c r="L65" s="50"/>
      <c r="M65" s="50"/>
      <c r="N65" s="50"/>
      <c r="O65" s="51"/>
    </row>
    <row r="66" spans="1:15" x14ac:dyDescent="0.25">
      <c r="A66" s="61"/>
      <c r="B66" s="62"/>
      <c r="C66" s="62"/>
      <c r="D66" s="62"/>
      <c r="E66" s="62"/>
      <c r="F66" s="62"/>
      <c r="G66" s="63"/>
      <c r="H66" s="52"/>
      <c r="I66" s="53"/>
      <c r="J66" s="53"/>
      <c r="K66" s="53"/>
      <c r="L66" s="53"/>
      <c r="M66" s="53"/>
      <c r="N66" s="53"/>
      <c r="O66" s="54"/>
    </row>
  </sheetData>
  <mergeCells count="65">
    <mergeCell ref="I5:O6"/>
    <mergeCell ref="A1:O2"/>
    <mergeCell ref="A4:O4"/>
    <mergeCell ref="A27:B28"/>
    <mergeCell ref="C27:C28"/>
    <mergeCell ref="A29:B30"/>
    <mergeCell ref="A31:B32"/>
    <mergeCell ref="A33:B34"/>
    <mergeCell ref="C29:C30"/>
    <mergeCell ref="C31:C32"/>
    <mergeCell ref="C33:C34"/>
    <mergeCell ref="A35:B36"/>
    <mergeCell ref="A37:B38"/>
    <mergeCell ref="A39:B40"/>
    <mergeCell ref="A41:B42"/>
    <mergeCell ref="A61:G63"/>
    <mergeCell ref="A64:G66"/>
    <mergeCell ref="H61:O66"/>
    <mergeCell ref="A53:B54"/>
    <mergeCell ref="C53:C54"/>
    <mergeCell ref="A55:B56"/>
    <mergeCell ref="C55:C56"/>
    <mergeCell ref="A57:B58"/>
    <mergeCell ref="C57:C58"/>
    <mergeCell ref="A47:B48"/>
    <mergeCell ref="C47:C48"/>
    <mergeCell ref="A51:B52"/>
    <mergeCell ref="C51:C52"/>
    <mergeCell ref="A43:B44"/>
    <mergeCell ref="A49:B50"/>
    <mergeCell ref="C37:C38"/>
    <mergeCell ref="C39:C40"/>
    <mergeCell ref="C41:C42"/>
    <mergeCell ref="C43:C44"/>
    <mergeCell ref="C49:C50"/>
    <mergeCell ref="A45:B46"/>
    <mergeCell ref="C45:C46"/>
    <mergeCell ref="D7:H7"/>
    <mergeCell ref="A7:C7"/>
    <mergeCell ref="A59:C60"/>
    <mergeCell ref="A23:B24"/>
    <mergeCell ref="C23:C24"/>
    <mergeCell ref="A25:B26"/>
    <mergeCell ref="C25:C26"/>
    <mergeCell ref="A17:B18"/>
    <mergeCell ref="C17:C18"/>
    <mergeCell ref="C35:C36"/>
    <mergeCell ref="A19:B20"/>
    <mergeCell ref="C19:C20"/>
    <mergeCell ref="A21:B22"/>
    <mergeCell ref="C21:C22"/>
    <mergeCell ref="A11:B12"/>
    <mergeCell ref="C11:C12"/>
    <mergeCell ref="A13:B14"/>
    <mergeCell ref="C13:C14"/>
    <mergeCell ref="A15:B16"/>
    <mergeCell ref="C15:C16"/>
    <mergeCell ref="A6:C6"/>
    <mergeCell ref="D6:H6"/>
    <mergeCell ref="A8:B8"/>
    <mergeCell ref="A9:B10"/>
    <mergeCell ref="C9:C10"/>
    <mergeCell ref="A5:C5"/>
    <mergeCell ref="D5:E5"/>
    <mergeCell ref="F5:G5"/>
  </mergeCells>
  <pageMargins left="0.39370078740157483" right="0.39370078740157483" top="0.3937007874015748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</dc:creator>
  <cp:lastModifiedBy>eduardo</cp:lastModifiedBy>
  <cp:lastPrinted>2025-04-28T18:47:30Z</cp:lastPrinted>
  <dcterms:created xsi:type="dcterms:W3CDTF">2025-04-08T16:54:05Z</dcterms:created>
  <dcterms:modified xsi:type="dcterms:W3CDTF">2025-04-28T18:47:50Z</dcterms:modified>
</cp:coreProperties>
</file>